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MOB - Mobiliář - dodávka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'MOB - Mobiliář - dodávka ...'!$C$114:$K$139</definedName>
    <definedName name="_xlnm.Print_Area" localSheetId="1">'MOB - Mobiliář - dodávka ...'!$C$4:$J$76,'MOB - Mobiliář - dodávka ...'!$C$82:$J$98,'MOB - Mobiliář - dodávka ...'!$C$104:$J$139</definedName>
    <definedName name="_xlnm.Print_Titles" localSheetId="1">'MOB - Mobiliář - dodávka ...'!$114:$114</definedName>
  </definedNames>
  <calcPr/>
</workbook>
</file>

<file path=xl/calcChain.xml><?xml version="1.0" encoding="utf-8"?>
<calcChain xmlns="http://schemas.openxmlformats.org/spreadsheetml/2006/main">
  <c i="2" l="1" r="T120"/>
  <c r="J35"/>
  <c r="J34"/>
  <c i="1" r="AY95"/>
  <c i="2" r="J33"/>
  <c i="1" r="AX95"/>
  <c i="2"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J112"/>
  <c r="J111"/>
  <c r="F111"/>
  <c r="F109"/>
  <c r="E107"/>
  <c r="J90"/>
  <c r="J89"/>
  <c r="F89"/>
  <c r="F87"/>
  <c r="E85"/>
  <c r="J16"/>
  <c r="E16"/>
  <c r="F112"/>
  <c r="J15"/>
  <c r="J10"/>
  <c r="J109"/>
  <c i="1" r="L90"/>
  <c r="AM90"/>
  <c r="AM89"/>
  <c r="L89"/>
  <c r="AM87"/>
  <c r="L87"/>
  <c r="L85"/>
  <c r="L84"/>
  <c i="2" r="BK131"/>
  <c r="J124"/>
  <c r="F33"/>
  <c r="J127"/>
  <c r="BK127"/>
  <c r="J119"/>
  <c r="BK137"/>
  <c r="J137"/>
  <c i="1" r="AS94"/>
  <c i="2" r="J32"/>
  <c r="J130"/>
  <c r="BK130"/>
  <c r="J121"/>
  <c r="F32"/>
  <c r="J131"/>
  <c r="J134"/>
  <c r="BK121"/>
  <c r="BK119"/>
  <c r="BK118"/>
  <c r="BK124"/>
  <c r="F34"/>
  <c r="F35"/>
  <c r="BK134"/>
  <c r="J118"/>
  <c l="1" r="BK120"/>
  <c r="J120"/>
  <c r="J97"/>
  <c r="P120"/>
  <c r="BK117"/>
  <c r="J117"/>
  <c r="J96"/>
  <c r="P117"/>
  <c r="P116"/>
  <c r="P115"/>
  <c i="1" r="AU95"/>
  <c i="2" r="R117"/>
  <c r="R116"/>
  <c r="T117"/>
  <c r="T116"/>
  <c r="T115"/>
  <c r="R120"/>
  <c r="J87"/>
  <c r="F90"/>
  <c r="BE118"/>
  <c r="BE119"/>
  <c r="BE127"/>
  <c r="BE131"/>
  <c r="BE124"/>
  <c r="BE134"/>
  <c i="1" r="AW95"/>
  <c r="BC95"/>
  <c r="BB95"/>
  <c r="BA95"/>
  <c i="2" r="BE137"/>
  <c r="BE121"/>
  <c r="BE130"/>
  <c i="1" r="BD95"/>
  <c r="AU94"/>
  <c r="BB94"/>
  <c r="W31"/>
  <c r="BD94"/>
  <c r="W33"/>
  <c r="BA94"/>
  <c r="W30"/>
  <c r="BC94"/>
  <c r="W32"/>
  <c i="2" l="1" r="R115"/>
  <c r="BK116"/>
  <c r="J116"/>
  <c r="J95"/>
  <c i="1" r="AX94"/>
  <c i="2" r="J31"/>
  <c i="1" r="AV95"/>
  <c r="AT95"/>
  <c i="2" r="F31"/>
  <c i="1" r="AZ95"/>
  <c r="AZ94"/>
  <c r="W29"/>
  <c r="AY94"/>
  <c r="AW94"/>
  <c r="AK30"/>
  <c i="2" l="1" r="BK115"/>
  <c r="J115"/>
  <c r="J28"/>
  <c i="1" r="AG95"/>
  <c r="AG94"/>
  <c r="AK26"/>
  <c r="AV94"/>
  <c r="AK29"/>
  <c r="AK35"/>
  <c i="2" l="1" r="J37"/>
  <c r="J94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<sst xmlns="http://schemas.openxmlformats.org/spreadsheetml/2006/main">
  <si>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</si>
  <si>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</si>
  <si>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</si>
  <si>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</si>
  <si>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</si>
  <si>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{015e0435-de5f-4211-9e05-d9906752ff6e}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</si>
  <si>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</si>
  <si>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</si>
  <si>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</si>
  <si>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</si>
  <si>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</si>
  <si>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</si>
  <si>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</si>
  <si>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</si>
  <si>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MOB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</si>
  <si>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</si>
  <si>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</si>
  <si>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Mobiliář - dodávka + montáž SŽ</t>
  </si>
  <si>
    <t>KSO:</t>
  </si>
  <si>
    <t>CC-CZ:</t>
  </si>
  <si>
    <t>Místo:</t>
  </si>
  <si>
    <t xml:space="preserve"> </t>
  </si>
  <si>
    <t>Datum:</t>
  </si>
  <si>
    <t>16. 5. 2023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</si>
  <si>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</si>
  <si>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</si>
  <si>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</si>
  <si>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</si>
  <si>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</si>
  <si>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</si>
  <si>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</si>
  <si>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</si>
  <si>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</si>
  <si>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</si>
  <si>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</si>
  <si>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</si>
  <si>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</si>
  <si>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</si>
  <si>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</si>
  <si>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</si>
  <si>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</si>
  <si>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</si>
  <si>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</si>
  <si>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</si>
  <si>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</si>
  <si>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</si>
  <si>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</si>
  <si>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</si>
  <si>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</si>
  <si>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</si>
  <si>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</si>
  <si>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</si>
  <si>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</si>
  <si>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</si>
  <si>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</si>
  <si>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</si>
  <si>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</si>
  <si>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</si>
  <si>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</si>
  <si>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</si>
  <si>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</si>
  <si>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</si>
  <si>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</si>
  <si>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</si>
  <si>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</si>
  <si>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</si>
  <si>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</si>
  <si>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</si>
  <si>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</si>
  <si>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</si>
  <si>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</si>
  <si>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</si>
  <si>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</si>
  <si>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</si>
  <si>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</si>
  <si>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</si>
  <si>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</si>
  <si>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</si>
  <si>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</si>
  <si>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</si>
  <si>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</si>
  <si>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</si>
  <si>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</si>
  <si>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</si>
  <si>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</si>
  <si>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</si>
  <si>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</si>
  <si>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</si>
  <si>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767 - Konstrukce zámečnické</t>
  </si>
  <si>
    <t>N00 - MOBILIÁŘ - dodávka+montáž SŽ (mimo stavební připravenost)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</si>
  <si>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</si>
  <si>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</si>
  <si>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</si>
  <si>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</si>
  <si>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</si>
  <si>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</si>
  <si>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</si>
  <si>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</si>
  <si>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</si>
  <si>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</si>
  <si>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</si>
  <si>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</si>
  <si>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</si>
  <si>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</si>
  <si>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</si>
  <si>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</si>
  <si>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767</t>
  </si>
  <si>
    <t>Konstrukce zámečnické</t>
  </si>
  <si>
    <t>K</t>
  </si>
  <si>
    <t>767995111R</t>
  </si>
  <si>
    <t>Montáž závěsné vývěsky</t>
  </si>
  <si>
    <t>ks</t>
  </si>
  <si>
    <t>16</t>
  </si>
  <si>
    <t>-1005999616</t>
  </si>
  <si>
    <t>93610421R02</t>
  </si>
  <si>
    <t>Dodávka a montáž mincovního automatu na otevírání dveří, nástěnný, nerezový, vč. přípravy pro čtečku karet a na platební terminál, provedení antivandal - ozn. 21 - specifikace viz PD, část Vnitřní vybavení budov</t>
  </si>
  <si>
    <t>komplet</t>
  </si>
  <si>
    <t>-1925997899</t>
  </si>
  <si>
    <t>N00</t>
  </si>
  <si>
    <t>MOBILIÁŘ - dodávka+montáž SŽ (mimo stavební připravenost)</t>
  </si>
  <si>
    <t>4</t>
  </si>
  <si>
    <t>3</t>
  </si>
  <si>
    <t>KOLO.RC1</t>
  </si>
  <si>
    <t xml:space="preserve">Kolostav  typ C.1- dodávka +montáž  investora na základě rámcové smlouvy (NEOCEŇOVAT !!!) -mimo zemní a betonářské práce</t>
  </si>
  <si>
    <t>kus</t>
  </si>
  <si>
    <t>262144</t>
  </si>
  <si>
    <t>469311780</t>
  </si>
  <si>
    <t>VV</t>
  </si>
  <si>
    <t>"1 kolostav=stání pro 2 kola"12+7</t>
  </si>
  <si>
    <t>Mezisoučet</t>
  </si>
  <si>
    <t>KOŠEXT.RB2</t>
  </si>
  <si>
    <t xml:space="preserve">Koš s logem SŽ do exteriéru typ B.2- dodávka+montáž  investora na základě rámcové smlouvy (NEOCEŇOVAT !!!)</t>
  </si>
  <si>
    <t>596234400</t>
  </si>
  <si>
    <t>5</t>
  </si>
  <si>
    <t>KOŠEXT.RB3</t>
  </si>
  <si>
    <t xml:space="preserve">Koš s logem SŽ sestava 4 košů na třídění odpadu typ B.3- dodávka+montáž  investora na základě rámcové smlouvy (NEOCEŇOVAT !!!)</t>
  </si>
  <si>
    <t>-425377087</t>
  </si>
  <si>
    <t>6</t>
  </si>
  <si>
    <t>LAVICKA.RA3</t>
  </si>
  <si>
    <t xml:space="preserve">Lavičkou s logem SŽ-typ A.3 dodávka +montáž  investora na základě rámcové smlouvy (NEOCEŇOVAT !!!)</t>
  </si>
  <si>
    <t>1427869900</t>
  </si>
  <si>
    <t>7</t>
  </si>
  <si>
    <t>MINCOVNIK.RADZ</t>
  </si>
  <si>
    <t>Zařízení pro výběr poplatku pro použití veřejného WC - dodávka+montáž investora na základě rámcové smlouvy (NEOCEŇOVAT !!!) do zdi</t>
  </si>
  <si>
    <t>-168332487</t>
  </si>
  <si>
    <t>8</t>
  </si>
  <si>
    <t>MINCOVNIK.RADZEU</t>
  </si>
  <si>
    <t>Zařízení pro výběr poplatku pro použití veřejného WC - dodávka+montáž investora na základě rámcové smlouvy (NEOCEŇOVAT !!!) do zdi + euroklíč</t>
  </si>
  <si>
    <t>-574563656</t>
  </si>
  <si>
    <t>9</t>
  </si>
  <si>
    <t>VITRINA.RD1</t>
  </si>
  <si>
    <t>Vitrína typ D.1 - dodávka+montáž investora na základě rámcové smlouvy (NEOCEŇOVAT !!!)</t>
  </si>
  <si>
    <t>-85146927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</si>
</sst>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MOB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Mobiliář - dodávka + montáž SŽ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16. 5. 2023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72</v>
      </c>
      <c r="BT94" s="116" t="s">
        <v>73</v>
      </c>
      <c r="BV94" s="116" t="s">
        <v>74</v>
      </c>
      <c r="BW94" s="116" t="s">
        <v>5</v>
      </c>
      <c r="BX94" s="116" t="s">
        <v>75</v>
      </c>
      <c r="CL94" s="116" t="s">
        <v>1</v>
      </c>
    </row>
    <row r="95" s="7" customFormat="1" ht="16.5" customHeight="1">
      <c r="A95" s="117" t="s">
        <v>76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'MOB - Mobiliář - dodávka 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77</v>
      </c>
      <c r="AR95" s="124"/>
      <c r="AS95" s="125">
        <v>0</v>
      </c>
      <c r="AT95" s="126">
        <f>ROUND(SUM(AV95:AW95),2)</f>
        <v>0</v>
      </c>
      <c r="AU95" s="127">
        <f>'MOB - Mobiliář - dodávka ...'!P115</f>
        <v>0</v>
      </c>
      <c r="AV95" s="126">
        <f>'MOB - Mobiliář - dodávka ...'!J31</f>
        <v>0</v>
      </c>
      <c r="AW95" s="126">
        <f>'MOB - Mobiliář - dodávka ...'!J32</f>
        <v>0</v>
      </c>
      <c r="AX95" s="126">
        <f>'MOB - Mobiliář - dodávka ...'!J33</f>
        <v>0</v>
      </c>
      <c r="AY95" s="126">
        <f>'MOB - Mobiliář - dodávka ...'!J34</f>
        <v>0</v>
      </c>
      <c r="AZ95" s="126">
        <f>'MOB - Mobiliář - dodávka ...'!F31</f>
        <v>0</v>
      </c>
      <c r="BA95" s="126">
        <f>'MOB - Mobiliář - dodávka ...'!F32</f>
        <v>0</v>
      </c>
      <c r="BB95" s="126">
        <f>'MOB - Mobiliář - dodávka ...'!F33</f>
        <v>0</v>
      </c>
      <c r="BC95" s="126">
        <f>'MOB - Mobiliář - dodávka ...'!F34</f>
        <v>0</v>
      </c>
      <c r="BD95" s="128">
        <f>'MOB - Mobiliář - dodávka ...'!F35</f>
        <v>0</v>
      </c>
      <c r="BE95" s="7"/>
      <c r="BT95" s="129" t="s">
        <v>78</v>
      </c>
      <c r="BU95" s="129" t="s">
        <v>79</v>
      </c>
      <c r="BV95" s="129" t="s">
        <v>74</v>
      </c>
      <c r="BW95" s="129" t="s">
        <v>5</v>
      </c>
      <c r="BX95" s="129" t="s">
        <v>75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EEob1h3oAXKWg/opgQRpyqJPtkC7wvzy6dfg+FE6XSOlkzBWv8IW3JwZyjonGBgWq/ydelS9mWaISB6+jykpog==" hashValue="DORBLmeQAxcHxqRJq/XlCt1grz2R5fnxl3nbxbK+ebIBXzJ2cJdQRwCzaA0TpJtcTa44EDiu0Xd62vFhO9jlj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MOB - Mobiliář - dodávka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80</v>
      </c>
    </row>
    <row r="4" s="1" customFormat="1" ht="24.96" customHeight="1">
      <c r="B4" s="19"/>
      <c r="D4" s="132" t="s">
        <v>81</v>
      </c>
      <c r="L4" s="19"/>
      <c r="M4" s="133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4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5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4" t="s">
        <v>18</v>
      </c>
      <c r="E9" s="37"/>
      <c r="F9" s="136" t="s">
        <v>1</v>
      </c>
      <c r="G9" s="37"/>
      <c r="H9" s="37"/>
      <c r="I9" s="134" t="s">
        <v>19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4" t="s">
        <v>20</v>
      </c>
      <c r="E10" s="37"/>
      <c r="F10" s="136" t="s">
        <v>21</v>
      </c>
      <c r="G10" s="37"/>
      <c r="H10" s="37"/>
      <c r="I10" s="134" t="s">
        <v>22</v>
      </c>
      <c r="J10" s="137" t="str">
        <f>'Rekapitulace stavby'!AN8</f>
        <v>16. 5. 2023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4" t="s">
        <v>24</v>
      </c>
      <c r="E12" s="37"/>
      <c r="F12" s="37"/>
      <c r="G12" s="37"/>
      <c r="H12" s="37"/>
      <c r="I12" s="134" t="s">
        <v>25</v>
      </c>
      <c r="J12" s="136" t="s">
        <v>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6" t="s">
        <v>21</v>
      </c>
      <c r="F13" s="37"/>
      <c r="G13" s="37"/>
      <c r="H13" s="37"/>
      <c r="I13" s="134" t="s">
        <v>26</v>
      </c>
      <c r="J13" s="136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4" t="s">
        <v>27</v>
      </c>
      <c r="E15" s="37"/>
      <c r="F15" s="37"/>
      <c r="G15" s="37"/>
      <c r="H15" s="37"/>
      <c r="I15" s="134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26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4" t="s">
        <v>29</v>
      </c>
      <c r="E18" s="37"/>
      <c r="F18" s="37"/>
      <c r="G18" s="37"/>
      <c r="H18" s="37"/>
      <c r="I18" s="134" t="s">
        <v>25</v>
      </c>
      <c r="J18" s="136" t="s">
        <v>1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6" t="s">
        <v>21</v>
      </c>
      <c r="F19" s="37"/>
      <c r="G19" s="37"/>
      <c r="H19" s="37"/>
      <c r="I19" s="134" t="s">
        <v>26</v>
      </c>
      <c r="J19" s="136" t="s">
        <v>1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4" t="s">
        <v>31</v>
      </c>
      <c r="E21" s="37"/>
      <c r="F21" s="37"/>
      <c r="G21" s="37"/>
      <c r="H21" s="37"/>
      <c r="I21" s="134" t="s">
        <v>25</v>
      </c>
      <c r="J21" s="136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6" t="s">
        <v>21</v>
      </c>
      <c r="F22" s="37"/>
      <c r="G22" s="37"/>
      <c r="H22" s="37"/>
      <c r="I22" s="134" t="s">
        <v>26</v>
      </c>
      <c r="J22" s="136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4" t="s">
        <v>32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3" t="s">
        <v>33</v>
      </c>
      <c r="E28" s="37"/>
      <c r="F28" s="37"/>
      <c r="G28" s="37"/>
      <c r="H28" s="37"/>
      <c r="I28" s="37"/>
      <c r="J28" s="144">
        <f>ROUND(J115,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5" t="s">
        <v>35</v>
      </c>
      <c r="G30" s="37"/>
      <c r="H30" s="37"/>
      <c r="I30" s="145" t="s">
        <v>34</v>
      </c>
      <c r="J30" s="145" t="s">
        <v>36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6" t="s">
        <v>37</v>
      </c>
      <c r="E31" s="134" t="s">
        <v>38</v>
      </c>
      <c r="F31" s="147">
        <f>ROUND((SUM(BE115:BE139)),  2)</f>
        <v>0</v>
      </c>
      <c r="G31" s="37"/>
      <c r="H31" s="37"/>
      <c r="I31" s="148">
        <v>0.20999999999999999</v>
      </c>
      <c r="J31" s="147">
        <f>ROUND(((SUM(BE115:BE139))*I31),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4" t="s">
        <v>39</v>
      </c>
      <c r="F32" s="147">
        <f>ROUND((SUM(BF115:BF139)),  2)</f>
        <v>0</v>
      </c>
      <c r="G32" s="37"/>
      <c r="H32" s="37"/>
      <c r="I32" s="148">
        <v>0.14999999999999999</v>
      </c>
      <c r="J32" s="147">
        <f>ROUND(((SUM(BF115:BF139))*I32),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40</v>
      </c>
      <c r="F33" s="147">
        <f>ROUND((SUM(BG115:BG139)),  2)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41</v>
      </c>
      <c r="F34" s="147">
        <f>ROUND((SUM(BH115:BH139)),  2)</f>
        <v>0</v>
      </c>
      <c r="G34" s="37"/>
      <c r="H34" s="37"/>
      <c r="I34" s="148">
        <v>0.14999999999999999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42</v>
      </c>
      <c r="F35" s="147">
        <f>ROUND((SUM(BI115:BI139)),  2)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9"/>
      <c r="D37" s="150" t="s">
        <v>43</v>
      </c>
      <c r="E37" s="151"/>
      <c r="F37" s="151"/>
      <c r="G37" s="152" t="s">
        <v>44</v>
      </c>
      <c r="H37" s="153" t="s">
        <v>45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6" t="s">
        <v>46</v>
      </c>
      <c r="E50" s="157"/>
      <c r="F50" s="157"/>
      <c r="G50" s="156" t="s">
        <v>47</v>
      </c>
      <c r="H50" s="157"/>
      <c r="I50" s="157"/>
      <c r="J50" s="157"/>
      <c r="K50" s="15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58" t="s">
        <v>48</v>
      </c>
      <c r="E61" s="159"/>
      <c r="F61" s="160" t="s">
        <v>49</v>
      </c>
      <c r="G61" s="158" t="s">
        <v>48</v>
      </c>
      <c r="H61" s="159"/>
      <c r="I61" s="159"/>
      <c r="J61" s="161" t="s">
        <v>49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6" t="s">
        <v>50</v>
      </c>
      <c r="E65" s="162"/>
      <c r="F65" s="162"/>
      <c r="G65" s="156" t="s">
        <v>51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58" t="s">
        <v>48</v>
      </c>
      <c r="E76" s="159"/>
      <c r="F76" s="160" t="s">
        <v>49</v>
      </c>
      <c r="G76" s="158" t="s">
        <v>48</v>
      </c>
      <c r="H76" s="159"/>
      <c r="I76" s="159"/>
      <c r="J76" s="161" t="s">
        <v>49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Mobiliář - dodávka + montáž SŽ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 xml:space="preserve"> </v>
      </c>
      <c r="G87" s="39"/>
      <c r="H87" s="39"/>
      <c r="I87" s="31" t="s">
        <v>22</v>
      </c>
      <c r="J87" s="78" t="str">
        <f>IF(J10="","",J10)</f>
        <v>16. 5. 2023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 xml:space="preserve"> </v>
      </c>
      <c r="G89" s="39"/>
      <c r="H89" s="39"/>
      <c r="I89" s="31" t="s">
        <v>29</v>
      </c>
      <c r="J89" s="35" t="str">
        <f>E19</f>
        <v xml:space="preserve"> 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27</v>
      </c>
      <c r="D90" s="39"/>
      <c r="E90" s="39"/>
      <c r="F90" s="26" t="str">
        <f>IF(E16="","",E16)</f>
        <v>Vyplň údaj</v>
      </c>
      <c r="G90" s="39"/>
      <c r="H90" s="39"/>
      <c r="I90" s="31" t="s">
        <v>31</v>
      </c>
      <c r="J90" s="35" t="str">
        <f>E22</f>
        <v xml:space="preserve"> 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7" t="s">
        <v>83</v>
      </c>
      <c r="D92" s="168"/>
      <c r="E92" s="168"/>
      <c r="F92" s="168"/>
      <c r="G92" s="168"/>
      <c r="H92" s="168"/>
      <c r="I92" s="168"/>
      <c r="J92" s="169" t="s">
        <v>84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0" t="s">
        <v>85</v>
      </c>
      <c r="D94" s="39"/>
      <c r="E94" s="39"/>
      <c r="F94" s="39"/>
      <c r="G94" s="39"/>
      <c r="H94" s="39"/>
      <c r="I94" s="39"/>
      <c r="J94" s="109">
        <f>J115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86</v>
      </c>
    </row>
    <row r="95" s="9" customFormat="1" ht="24.96" customHeight="1">
      <c r="A95" s="9"/>
      <c r="B95" s="171"/>
      <c r="C95" s="172"/>
      <c r="D95" s="173" t="s">
        <v>87</v>
      </c>
      <c r="E95" s="174"/>
      <c r="F95" s="174"/>
      <c r="G95" s="174"/>
      <c r="H95" s="174"/>
      <c r="I95" s="174"/>
      <c r="J95" s="175">
        <f>J116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88</v>
      </c>
      <c r="E96" s="180"/>
      <c r="F96" s="180"/>
      <c r="G96" s="180"/>
      <c r="H96" s="180"/>
      <c r="I96" s="180"/>
      <c r="J96" s="181">
        <f>J117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9" customFormat="1" ht="24.96" customHeight="1">
      <c r="A97" s="9"/>
      <c r="B97" s="171"/>
      <c r="C97" s="172"/>
      <c r="D97" s="173" t="s">
        <v>89</v>
      </c>
      <c r="E97" s="174"/>
      <c r="F97" s="174"/>
      <c r="G97" s="174"/>
      <c r="H97" s="174"/>
      <c r="I97" s="174"/>
      <c r="J97" s="175">
        <f>J120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90</v>
      </c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9"/>
      <c r="D107" s="39"/>
      <c r="E107" s="75" t="str">
        <f>E7</f>
        <v>Mobiliář - dodávka + montáž SŽ</v>
      </c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20</v>
      </c>
      <c r="D109" s="39"/>
      <c r="E109" s="39"/>
      <c r="F109" s="26" t="str">
        <f>F10</f>
        <v xml:space="preserve"> </v>
      </c>
      <c r="G109" s="39"/>
      <c r="H109" s="39"/>
      <c r="I109" s="31" t="s">
        <v>22</v>
      </c>
      <c r="J109" s="78" t="str">
        <f>IF(J10="","",J10)</f>
        <v>16. 5. 2023</v>
      </c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5.15" customHeight="1">
      <c r="A111" s="37"/>
      <c r="B111" s="38"/>
      <c r="C111" s="31" t="s">
        <v>24</v>
      </c>
      <c r="D111" s="39"/>
      <c r="E111" s="39"/>
      <c r="F111" s="26" t="str">
        <f>E13</f>
        <v xml:space="preserve"> </v>
      </c>
      <c r="G111" s="39"/>
      <c r="H111" s="39"/>
      <c r="I111" s="31" t="s">
        <v>29</v>
      </c>
      <c r="J111" s="35" t="str">
        <f>E19</f>
        <v xml:space="preserve"> 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5.15" customHeight="1">
      <c r="A112" s="37"/>
      <c r="B112" s="38"/>
      <c r="C112" s="31" t="s">
        <v>27</v>
      </c>
      <c r="D112" s="39"/>
      <c r="E112" s="39"/>
      <c r="F112" s="26" t="str">
        <f>IF(E16="","",E16)</f>
        <v>Vyplň údaj</v>
      </c>
      <c r="G112" s="39"/>
      <c r="H112" s="39"/>
      <c r="I112" s="31" t="s">
        <v>31</v>
      </c>
      <c r="J112" s="35" t="str">
        <f>E22</f>
        <v xml:space="preserve"> 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0.32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11" customFormat="1" ht="29.28" customHeight="1">
      <c r="A114" s="183"/>
      <c r="B114" s="184"/>
      <c r="C114" s="185" t="s">
        <v>91</v>
      </c>
      <c r="D114" s="186" t="s">
        <v>58</v>
      </c>
      <c r="E114" s="186" t="s">
        <v>54</v>
      </c>
      <c r="F114" s="186" t="s">
        <v>55</v>
      </c>
      <c r="G114" s="186" t="s">
        <v>92</v>
      </c>
      <c r="H114" s="186" t="s">
        <v>93</v>
      </c>
      <c r="I114" s="186" t="s">
        <v>94</v>
      </c>
      <c r="J114" s="187" t="s">
        <v>84</v>
      </c>
      <c r="K114" s="188" t="s">
        <v>95</v>
      </c>
      <c r="L114" s="189"/>
      <c r="M114" s="99" t="s">
        <v>1</v>
      </c>
      <c r="N114" s="100" t="s">
        <v>37</v>
      </c>
      <c r="O114" s="100" t="s">
        <v>96</v>
      </c>
      <c r="P114" s="100" t="s">
        <v>97</v>
      </c>
      <c r="Q114" s="100" t="s">
        <v>98</v>
      </c>
      <c r="R114" s="100" t="s">
        <v>99</v>
      </c>
      <c r="S114" s="100" t="s">
        <v>100</v>
      </c>
      <c r="T114" s="101" t="s">
        <v>101</v>
      </c>
      <c r="U114" s="183"/>
      <c r="V114" s="183"/>
      <c r="W114" s="183"/>
      <c r="X114" s="183"/>
      <c r="Y114" s="183"/>
      <c r="Z114" s="183"/>
      <c r="AA114" s="183"/>
      <c r="AB114" s="183"/>
      <c r="AC114" s="183"/>
      <c r="AD114" s="183"/>
      <c r="AE114" s="183"/>
    </row>
    <row r="115" s="2" customFormat="1" ht="22.8" customHeight="1">
      <c r="A115" s="37"/>
      <c r="B115" s="38"/>
      <c r="C115" s="106" t="s">
        <v>102</v>
      </c>
      <c r="D115" s="39"/>
      <c r="E115" s="39"/>
      <c r="F115" s="39"/>
      <c r="G115" s="39"/>
      <c r="H115" s="39"/>
      <c r="I115" s="39"/>
      <c r="J115" s="190">
        <f>BK115</f>
        <v>0</v>
      </c>
      <c r="K115" s="39"/>
      <c r="L115" s="43"/>
      <c r="M115" s="102"/>
      <c r="N115" s="191"/>
      <c r="O115" s="103"/>
      <c r="P115" s="192">
        <f>P116+P120</f>
        <v>0</v>
      </c>
      <c r="Q115" s="103"/>
      <c r="R115" s="192">
        <f>R116+R120</f>
        <v>0</v>
      </c>
      <c r="S115" s="103"/>
      <c r="T115" s="193">
        <f>T116+T120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72</v>
      </c>
      <c r="AU115" s="16" t="s">
        <v>86</v>
      </c>
      <c r="BK115" s="194">
        <f>BK116+BK120</f>
        <v>0</v>
      </c>
    </row>
    <row r="116" s="12" customFormat="1" ht="25.92" customHeight="1">
      <c r="A116" s="12"/>
      <c r="B116" s="195"/>
      <c r="C116" s="196"/>
      <c r="D116" s="197" t="s">
        <v>72</v>
      </c>
      <c r="E116" s="198" t="s">
        <v>103</v>
      </c>
      <c r="F116" s="198" t="s">
        <v>104</v>
      </c>
      <c r="G116" s="196"/>
      <c r="H116" s="196"/>
      <c r="I116" s="199"/>
      <c r="J116" s="200">
        <f>BK116</f>
        <v>0</v>
      </c>
      <c r="K116" s="196"/>
      <c r="L116" s="201"/>
      <c r="M116" s="202"/>
      <c r="N116" s="203"/>
      <c r="O116" s="203"/>
      <c r="P116" s="204">
        <f>P117</f>
        <v>0</v>
      </c>
      <c r="Q116" s="203"/>
      <c r="R116" s="204">
        <f>R117</f>
        <v>0</v>
      </c>
      <c r="S116" s="203"/>
      <c r="T116" s="205">
        <f>T117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6" t="s">
        <v>80</v>
      </c>
      <c r="AT116" s="207" t="s">
        <v>72</v>
      </c>
      <c r="AU116" s="207" t="s">
        <v>73</v>
      </c>
      <c r="AY116" s="206" t="s">
        <v>105</v>
      </c>
      <c r="BK116" s="208">
        <f>BK117</f>
        <v>0</v>
      </c>
    </row>
    <row r="117" s="12" customFormat="1" ht="22.8" customHeight="1">
      <c r="A117" s="12"/>
      <c r="B117" s="195"/>
      <c r="C117" s="196"/>
      <c r="D117" s="197" t="s">
        <v>72</v>
      </c>
      <c r="E117" s="209" t="s">
        <v>106</v>
      </c>
      <c r="F117" s="209" t="s">
        <v>107</v>
      </c>
      <c r="G117" s="196"/>
      <c r="H117" s="196"/>
      <c r="I117" s="199"/>
      <c r="J117" s="210">
        <f>BK117</f>
        <v>0</v>
      </c>
      <c r="K117" s="196"/>
      <c r="L117" s="201"/>
      <c r="M117" s="202"/>
      <c r="N117" s="203"/>
      <c r="O117" s="203"/>
      <c r="P117" s="204">
        <f>SUM(P118:P119)</f>
        <v>0</v>
      </c>
      <c r="Q117" s="203"/>
      <c r="R117" s="204">
        <f>SUM(R118:R119)</f>
        <v>0</v>
      </c>
      <c r="S117" s="203"/>
      <c r="T117" s="205">
        <f>SUM(T118:T119)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6" t="s">
        <v>80</v>
      </c>
      <c r="AT117" s="207" t="s">
        <v>72</v>
      </c>
      <c r="AU117" s="207" t="s">
        <v>78</v>
      </c>
      <c r="AY117" s="206" t="s">
        <v>105</v>
      </c>
      <c r="BK117" s="208">
        <f>SUM(BK118:BK119)</f>
        <v>0</v>
      </c>
    </row>
    <row r="118" s="2" customFormat="1" ht="16.5" customHeight="1">
      <c r="A118" s="37"/>
      <c r="B118" s="38"/>
      <c r="C118" s="211" t="s">
        <v>78</v>
      </c>
      <c r="D118" s="211" t="s">
        <v>108</v>
      </c>
      <c r="E118" s="212" t="s">
        <v>109</v>
      </c>
      <c r="F118" s="213" t="s">
        <v>110</v>
      </c>
      <c r="G118" s="214" t="s">
        <v>111</v>
      </c>
      <c r="H118" s="215">
        <v>2</v>
      </c>
      <c r="I118" s="216"/>
      <c r="J118" s="217">
        <f>ROUND(I118*H118,2)</f>
        <v>0</v>
      </c>
      <c r="K118" s="218"/>
      <c r="L118" s="43"/>
      <c r="M118" s="219" t="s">
        <v>1</v>
      </c>
      <c r="N118" s="220" t="s">
        <v>38</v>
      </c>
      <c r="O118" s="90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23" t="s">
        <v>112</v>
      </c>
      <c r="AT118" s="223" t="s">
        <v>108</v>
      </c>
      <c r="AU118" s="223" t="s">
        <v>80</v>
      </c>
      <c r="AY118" s="16" t="s">
        <v>105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6" t="s">
        <v>78</v>
      </c>
      <c r="BK118" s="224">
        <f>ROUND(I118*H118,2)</f>
        <v>0</v>
      </c>
      <c r="BL118" s="16" t="s">
        <v>112</v>
      </c>
      <c r="BM118" s="223" t="s">
        <v>113</v>
      </c>
    </row>
    <row r="119" s="2" customFormat="1" ht="55.5" customHeight="1">
      <c r="A119" s="37"/>
      <c r="B119" s="38"/>
      <c r="C119" s="211" t="s">
        <v>80</v>
      </c>
      <c r="D119" s="211" t="s">
        <v>108</v>
      </c>
      <c r="E119" s="212" t="s">
        <v>114</v>
      </c>
      <c r="F119" s="213" t="s">
        <v>115</v>
      </c>
      <c r="G119" s="214" t="s">
        <v>116</v>
      </c>
      <c r="H119" s="215">
        <v>2</v>
      </c>
      <c r="I119" s="216"/>
      <c r="J119" s="217">
        <f>ROUND(I119*H119,2)</f>
        <v>0</v>
      </c>
      <c r="K119" s="218"/>
      <c r="L119" s="43"/>
      <c r="M119" s="219" t="s">
        <v>1</v>
      </c>
      <c r="N119" s="220" t="s">
        <v>38</v>
      </c>
      <c r="O119" s="90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3" t="s">
        <v>112</v>
      </c>
      <c r="AT119" s="223" t="s">
        <v>108</v>
      </c>
      <c r="AU119" s="223" t="s">
        <v>80</v>
      </c>
      <c r="AY119" s="16" t="s">
        <v>105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6" t="s">
        <v>78</v>
      </c>
      <c r="BK119" s="224">
        <f>ROUND(I119*H119,2)</f>
        <v>0</v>
      </c>
      <c r="BL119" s="16" t="s">
        <v>112</v>
      </c>
      <c r="BM119" s="223" t="s">
        <v>117</v>
      </c>
    </row>
    <row r="120" s="12" customFormat="1" ht="25.92" customHeight="1">
      <c r="A120" s="12"/>
      <c r="B120" s="195"/>
      <c r="C120" s="196"/>
      <c r="D120" s="197" t="s">
        <v>72</v>
      </c>
      <c r="E120" s="198" t="s">
        <v>118</v>
      </c>
      <c r="F120" s="198" t="s">
        <v>119</v>
      </c>
      <c r="G120" s="196"/>
      <c r="H120" s="196"/>
      <c r="I120" s="199"/>
      <c r="J120" s="200">
        <f>BK120</f>
        <v>0</v>
      </c>
      <c r="K120" s="196"/>
      <c r="L120" s="201"/>
      <c r="M120" s="202"/>
      <c r="N120" s="203"/>
      <c r="O120" s="203"/>
      <c r="P120" s="204">
        <f>SUM(P121:P139)</f>
        <v>0</v>
      </c>
      <c r="Q120" s="203"/>
      <c r="R120" s="204">
        <f>SUM(R121:R139)</f>
        <v>0</v>
      </c>
      <c r="S120" s="203"/>
      <c r="T120" s="205">
        <f>SUM(T121:T139)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6" t="s">
        <v>120</v>
      </c>
      <c r="AT120" s="207" t="s">
        <v>72</v>
      </c>
      <c r="AU120" s="207" t="s">
        <v>73</v>
      </c>
      <c r="AY120" s="206" t="s">
        <v>105</v>
      </c>
      <c r="BK120" s="208">
        <f>SUM(BK121:BK139)</f>
        <v>0</v>
      </c>
    </row>
    <row r="121" s="2" customFormat="1" ht="37.8" customHeight="1">
      <c r="A121" s="37"/>
      <c r="B121" s="38"/>
      <c r="C121" s="211" t="s">
        <v>121</v>
      </c>
      <c r="D121" s="211" t="s">
        <v>108</v>
      </c>
      <c r="E121" s="212" t="s">
        <v>122</v>
      </c>
      <c r="F121" s="213" t="s">
        <v>123</v>
      </c>
      <c r="G121" s="214" t="s">
        <v>124</v>
      </c>
      <c r="H121" s="215">
        <v>19</v>
      </c>
      <c r="I121" s="216"/>
      <c r="J121" s="217">
        <f>ROUND(I121*H121,2)</f>
        <v>0</v>
      </c>
      <c r="K121" s="218"/>
      <c r="L121" s="43"/>
      <c r="M121" s="219" t="s">
        <v>1</v>
      </c>
      <c r="N121" s="220" t="s">
        <v>38</v>
      </c>
      <c r="O121" s="90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3" t="s">
        <v>125</v>
      </c>
      <c r="AT121" s="223" t="s">
        <v>108</v>
      </c>
      <c r="AU121" s="223" t="s">
        <v>78</v>
      </c>
      <c r="AY121" s="16" t="s">
        <v>105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6" t="s">
        <v>78</v>
      </c>
      <c r="BK121" s="224">
        <f>ROUND(I121*H121,2)</f>
        <v>0</v>
      </c>
      <c r="BL121" s="16" t="s">
        <v>125</v>
      </c>
      <c r="BM121" s="223" t="s">
        <v>126</v>
      </c>
    </row>
    <row r="122" s="13" customFormat="1">
      <c r="A122" s="13"/>
      <c r="B122" s="225"/>
      <c r="C122" s="226"/>
      <c r="D122" s="227" t="s">
        <v>127</v>
      </c>
      <c r="E122" s="228" t="s">
        <v>1</v>
      </c>
      <c r="F122" s="229" t="s">
        <v>128</v>
      </c>
      <c r="G122" s="226"/>
      <c r="H122" s="230">
        <v>19</v>
      </c>
      <c r="I122" s="231"/>
      <c r="J122" s="226"/>
      <c r="K122" s="226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127</v>
      </c>
      <c r="AU122" s="236" t="s">
        <v>78</v>
      </c>
      <c r="AV122" s="13" t="s">
        <v>80</v>
      </c>
      <c r="AW122" s="13" t="s">
        <v>30</v>
      </c>
      <c r="AX122" s="13" t="s">
        <v>73</v>
      </c>
      <c r="AY122" s="236" t="s">
        <v>105</v>
      </c>
    </row>
    <row r="123" s="14" customFormat="1">
      <c r="A123" s="14"/>
      <c r="B123" s="237"/>
      <c r="C123" s="238"/>
      <c r="D123" s="227" t="s">
        <v>127</v>
      </c>
      <c r="E123" s="239" t="s">
        <v>1</v>
      </c>
      <c r="F123" s="240" t="s">
        <v>129</v>
      </c>
      <c r="G123" s="238"/>
      <c r="H123" s="241">
        <v>19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7" t="s">
        <v>127</v>
      </c>
      <c r="AU123" s="247" t="s">
        <v>78</v>
      </c>
      <c r="AV123" s="14" t="s">
        <v>121</v>
      </c>
      <c r="AW123" s="14" t="s">
        <v>30</v>
      </c>
      <c r="AX123" s="14" t="s">
        <v>78</v>
      </c>
      <c r="AY123" s="247" t="s">
        <v>105</v>
      </c>
    </row>
    <row r="124" s="2" customFormat="1" ht="37.8" customHeight="1">
      <c r="A124" s="37"/>
      <c r="B124" s="38"/>
      <c r="C124" s="211" t="s">
        <v>120</v>
      </c>
      <c r="D124" s="211" t="s">
        <v>108</v>
      </c>
      <c r="E124" s="212" t="s">
        <v>130</v>
      </c>
      <c r="F124" s="213" t="s">
        <v>131</v>
      </c>
      <c r="G124" s="214" t="s">
        <v>124</v>
      </c>
      <c r="H124" s="215">
        <v>2</v>
      </c>
      <c r="I124" s="216"/>
      <c r="J124" s="217">
        <f>ROUND(I124*H124,2)</f>
        <v>0</v>
      </c>
      <c r="K124" s="218"/>
      <c r="L124" s="43"/>
      <c r="M124" s="219" t="s">
        <v>1</v>
      </c>
      <c r="N124" s="220" t="s">
        <v>38</v>
      </c>
      <c r="O124" s="90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3" t="s">
        <v>125</v>
      </c>
      <c r="AT124" s="223" t="s">
        <v>108</v>
      </c>
      <c r="AU124" s="223" t="s">
        <v>78</v>
      </c>
      <c r="AY124" s="16" t="s">
        <v>105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6" t="s">
        <v>78</v>
      </c>
      <c r="BK124" s="224">
        <f>ROUND(I124*H124,2)</f>
        <v>0</v>
      </c>
      <c r="BL124" s="16" t="s">
        <v>125</v>
      </c>
      <c r="BM124" s="223" t="s">
        <v>132</v>
      </c>
    </row>
    <row r="125" s="13" customFormat="1">
      <c r="A125" s="13"/>
      <c r="B125" s="225"/>
      <c r="C125" s="226"/>
      <c r="D125" s="227" t="s">
        <v>127</v>
      </c>
      <c r="E125" s="228" t="s">
        <v>1</v>
      </c>
      <c r="F125" s="229" t="s">
        <v>80</v>
      </c>
      <c r="G125" s="226"/>
      <c r="H125" s="230">
        <v>2</v>
      </c>
      <c r="I125" s="231"/>
      <c r="J125" s="226"/>
      <c r="K125" s="226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127</v>
      </c>
      <c r="AU125" s="236" t="s">
        <v>78</v>
      </c>
      <c r="AV125" s="13" t="s">
        <v>80</v>
      </c>
      <c r="AW125" s="13" t="s">
        <v>30</v>
      </c>
      <c r="AX125" s="13" t="s">
        <v>73</v>
      </c>
      <c r="AY125" s="236" t="s">
        <v>105</v>
      </c>
    </row>
    <row r="126" s="14" customFormat="1">
      <c r="A126" s="14"/>
      <c r="B126" s="237"/>
      <c r="C126" s="238"/>
      <c r="D126" s="227" t="s">
        <v>127</v>
      </c>
      <c r="E126" s="239" t="s">
        <v>1</v>
      </c>
      <c r="F126" s="240" t="s">
        <v>129</v>
      </c>
      <c r="G126" s="238"/>
      <c r="H126" s="241">
        <v>2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7" t="s">
        <v>127</v>
      </c>
      <c r="AU126" s="247" t="s">
        <v>78</v>
      </c>
      <c r="AV126" s="14" t="s">
        <v>121</v>
      </c>
      <c r="AW126" s="14" t="s">
        <v>30</v>
      </c>
      <c r="AX126" s="14" t="s">
        <v>78</v>
      </c>
      <c r="AY126" s="247" t="s">
        <v>105</v>
      </c>
    </row>
    <row r="127" s="2" customFormat="1" ht="37.8" customHeight="1">
      <c r="A127" s="37"/>
      <c r="B127" s="38"/>
      <c r="C127" s="211" t="s">
        <v>133</v>
      </c>
      <c r="D127" s="211" t="s">
        <v>108</v>
      </c>
      <c r="E127" s="212" t="s">
        <v>134</v>
      </c>
      <c r="F127" s="213" t="s">
        <v>135</v>
      </c>
      <c r="G127" s="214" t="s">
        <v>124</v>
      </c>
      <c r="H127" s="215">
        <v>1</v>
      </c>
      <c r="I127" s="216"/>
      <c r="J127" s="217">
        <f>ROUND(I127*H127,2)</f>
        <v>0</v>
      </c>
      <c r="K127" s="218"/>
      <c r="L127" s="43"/>
      <c r="M127" s="219" t="s">
        <v>1</v>
      </c>
      <c r="N127" s="220" t="s">
        <v>38</v>
      </c>
      <c r="O127" s="90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3" t="s">
        <v>125</v>
      </c>
      <c r="AT127" s="223" t="s">
        <v>108</v>
      </c>
      <c r="AU127" s="223" t="s">
        <v>78</v>
      </c>
      <c r="AY127" s="16" t="s">
        <v>105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6" t="s">
        <v>78</v>
      </c>
      <c r="BK127" s="224">
        <f>ROUND(I127*H127,2)</f>
        <v>0</v>
      </c>
      <c r="BL127" s="16" t="s">
        <v>125</v>
      </c>
      <c r="BM127" s="223" t="s">
        <v>136</v>
      </c>
    </row>
    <row r="128" s="13" customFormat="1">
      <c r="A128" s="13"/>
      <c r="B128" s="225"/>
      <c r="C128" s="226"/>
      <c r="D128" s="227" t="s">
        <v>127</v>
      </c>
      <c r="E128" s="228" t="s">
        <v>1</v>
      </c>
      <c r="F128" s="229" t="s">
        <v>78</v>
      </c>
      <c r="G128" s="226"/>
      <c r="H128" s="230">
        <v>1</v>
      </c>
      <c r="I128" s="231"/>
      <c r="J128" s="226"/>
      <c r="K128" s="226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127</v>
      </c>
      <c r="AU128" s="236" t="s">
        <v>78</v>
      </c>
      <c r="AV128" s="13" t="s">
        <v>80</v>
      </c>
      <c r="AW128" s="13" t="s">
        <v>30</v>
      </c>
      <c r="AX128" s="13" t="s">
        <v>73</v>
      </c>
      <c r="AY128" s="236" t="s">
        <v>105</v>
      </c>
    </row>
    <row r="129" s="14" customFormat="1">
      <c r="A129" s="14"/>
      <c r="B129" s="237"/>
      <c r="C129" s="238"/>
      <c r="D129" s="227" t="s">
        <v>127</v>
      </c>
      <c r="E129" s="239" t="s">
        <v>1</v>
      </c>
      <c r="F129" s="240" t="s">
        <v>129</v>
      </c>
      <c r="G129" s="238"/>
      <c r="H129" s="241">
        <v>1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7" t="s">
        <v>127</v>
      </c>
      <c r="AU129" s="247" t="s">
        <v>78</v>
      </c>
      <c r="AV129" s="14" t="s">
        <v>121</v>
      </c>
      <c r="AW129" s="14" t="s">
        <v>30</v>
      </c>
      <c r="AX129" s="14" t="s">
        <v>78</v>
      </c>
      <c r="AY129" s="247" t="s">
        <v>105</v>
      </c>
    </row>
    <row r="130" s="2" customFormat="1" ht="37.8" customHeight="1">
      <c r="A130" s="37"/>
      <c r="B130" s="38"/>
      <c r="C130" s="211" t="s">
        <v>137</v>
      </c>
      <c r="D130" s="211" t="s">
        <v>108</v>
      </c>
      <c r="E130" s="212" t="s">
        <v>138</v>
      </c>
      <c r="F130" s="213" t="s">
        <v>139</v>
      </c>
      <c r="G130" s="214" t="s">
        <v>124</v>
      </c>
      <c r="H130" s="215">
        <v>4</v>
      </c>
      <c r="I130" s="216"/>
      <c r="J130" s="217">
        <f>ROUND(I130*H130,2)</f>
        <v>0</v>
      </c>
      <c r="K130" s="218"/>
      <c r="L130" s="43"/>
      <c r="M130" s="219" t="s">
        <v>1</v>
      </c>
      <c r="N130" s="220" t="s">
        <v>38</v>
      </c>
      <c r="O130" s="90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3" t="s">
        <v>125</v>
      </c>
      <c r="AT130" s="223" t="s">
        <v>108</v>
      </c>
      <c r="AU130" s="223" t="s">
        <v>78</v>
      </c>
      <c r="AY130" s="16" t="s">
        <v>105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6" t="s">
        <v>78</v>
      </c>
      <c r="BK130" s="224">
        <f>ROUND(I130*H130,2)</f>
        <v>0</v>
      </c>
      <c r="BL130" s="16" t="s">
        <v>125</v>
      </c>
      <c r="BM130" s="223" t="s">
        <v>140</v>
      </c>
    </row>
    <row r="131" s="2" customFormat="1" ht="37.8" customHeight="1">
      <c r="A131" s="37"/>
      <c r="B131" s="38"/>
      <c r="C131" s="211" t="s">
        <v>141</v>
      </c>
      <c r="D131" s="211" t="s">
        <v>108</v>
      </c>
      <c r="E131" s="212" t="s">
        <v>142</v>
      </c>
      <c r="F131" s="213" t="s">
        <v>143</v>
      </c>
      <c r="G131" s="214" t="s">
        <v>124</v>
      </c>
      <c r="H131" s="215">
        <v>1</v>
      </c>
      <c r="I131" s="216"/>
      <c r="J131" s="217">
        <f>ROUND(I131*H131,2)</f>
        <v>0</v>
      </c>
      <c r="K131" s="218"/>
      <c r="L131" s="43"/>
      <c r="M131" s="219" t="s">
        <v>1</v>
      </c>
      <c r="N131" s="220" t="s">
        <v>38</v>
      </c>
      <c r="O131" s="90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3" t="s">
        <v>125</v>
      </c>
      <c r="AT131" s="223" t="s">
        <v>108</v>
      </c>
      <c r="AU131" s="223" t="s">
        <v>78</v>
      </c>
      <c r="AY131" s="16" t="s">
        <v>105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6" t="s">
        <v>78</v>
      </c>
      <c r="BK131" s="224">
        <f>ROUND(I131*H131,2)</f>
        <v>0</v>
      </c>
      <c r="BL131" s="16" t="s">
        <v>125</v>
      </c>
      <c r="BM131" s="223" t="s">
        <v>144</v>
      </c>
    </row>
    <row r="132" s="13" customFormat="1">
      <c r="A132" s="13"/>
      <c r="B132" s="225"/>
      <c r="C132" s="226"/>
      <c r="D132" s="227" t="s">
        <v>127</v>
      </c>
      <c r="E132" s="228" t="s">
        <v>1</v>
      </c>
      <c r="F132" s="229" t="s">
        <v>78</v>
      </c>
      <c r="G132" s="226"/>
      <c r="H132" s="230">
        <v>1</v>
      </c>
      <c r="I132" s="231"/>
      <c r="J132" s="226"/>
      <c r="K132" s="226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127</v>
      </c>
      <c r="AU132" s="236" t="s">
        <v>78</v>
      </c>
      <c r="AV132" s="13" t="s">
        <v>80</v>
      </c>
      <c r="AW132" s="13" t="s">
        <v>30</v>
      </c>
      <c r="AX132" s="13" t="s">
        <v>73</v>
      </c>
      <c r="AY132" s="236" t="s">
        <v>105</v>
      </c>
    </row>
    <row r="133" s="14" customFormat="1">
      <c r="A133" s="14"/>
      <c r="B133" s="237"/>
      <c r="C133" s="238"/>
      <c r="D133" s="227" t="s">
        <v>127</v>
      </c>
      <c r="E133" s="239" t="s">
        <v>1</v>
      </c>
      <c r="F133" s="240" t="s">
        <v>129</v>
      </c>
      <c r="G133" s="238"/>
      <c r="H133" s="241">
        <v>1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7" t="s">
        <v>127</v>
      </c>
      <c r="AU133" s="247" t="s">
        <v>78</v>
      </c>
      <c r="AV133" s="14" t="s">
        <v>121</v>
      </c>
      <c r="AW133" s="14" t="s">
        <v>30</v>
      </c>
      <c r="AX133" s="14" t="s">
        <v>78</v>
      </c>
      <c r="AY133" s="247" t="s">
        <v>105</v>
      </c>
    </row>
    <row r="134" s="2" customFormat="1" ht="44.25" customHeight="1">
      <c r="A134" s="37"/>
      <c r="B134" s="38"/>
      <c r="C134" s="211" t="s">
        <v>145</v>
      </c>
      <c r="D134" s="211" t="s">
        <v>108</v>
      </c>
      <c r="E134" s="212" t="s">
        <v>146</v>
      </c>
      <c r="F134" s="213" t="s">
        <v>147</v>
      </c>
      <c r="G134" s="214" t="s">
        <v>124</v>
      </c>
      <c r="H134" s="215">
        <v>1</v>
      </c>
      <c r="I134" s="216"/>
      <c r="J134" s="217">
        <f>ROUND(I134*H134,2)</f>
        <v>0</v>
      </c>
      <c r="K134" s="218"/>
      <c r="L134" s="43"/>
      <c r="M134" s="219" t="s">
        <v>1</v>
      </c>
      <c r="N134" s="220" t="s">
        <v>38</v>
      </c>
      <c r="O134" s="90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3" t="s">
        <v>125</v>
      </c>
      <c r="AT134" s="223" t="s">
        <v>108</v>
      </c>
      <c r="AU134" s="223" t="s">
        <v>78</v>
      </c>
      <c r="AY134" s="16" t="s">
        <v>105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6" t="s">
        <v>78</v>
      </c>
      <c r="BK134" s="224">
        <f>ROUND(I134*H134,2)</f>
        <v>0</v>
      </c>
      <c r="BL134" s="16" t="s">
        <v>125</v>
      </c>
      <c r="BM134" s="223" t="s">
        <v>148</v>
      </c>
    </row>
    <row r="135" s="13" customFormat="1">
      <c r="A135" s="13"/>
      <c r="B135" s="225"/>
      <c r="C135" s="226"/>
      <c r="D135" s="227" t="s">
        <v>127</v>
      </c>
      <c r="E135" s="228" t="s">
        <v>1</v>
      </c>
      <c r="F135" s="229" t="s">
        <v>78</v>
      </c>
      <c r="G135" s="226"/>
      <c r="H135" s="230">
        <v>1</v>
      </c>
      <c r="I135" s="231"/>
      <c r="J135" s="226"/>
      <c r="K135" s="226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127</v>
      </c>
      <c r="AU135" s="236" t="s">
        <v>78</v>
      </c>
      <c r="AV135" s="13" t="s">
        <v>80</v>
      </c>
      <c r="AW135" s="13" t="s">
        <v>30</v>
      </c>
      <c r="AX135" s="13" t="s">
        <v>73</v>
      </c>
      <c r="AY135" s="236" t="s">
        <v>105</v>
      </c>
    </row>
    <row r="136" s="14" customFormat="1">
      <c r="A136" s="14"/>
      <c r="B136" s="237"/>
      <c r="C136" s="238"/>
      <c r="D136" s="227" t="s">
        <v>127</v>
      </c>
      <c r="E136" s="239" t="s">
        <v>1</v>
      </c>
      <c r="F136" s="240" t="s">
        <v>129</v>
      </c>
      <c r="G136" s="238"/>
      <c r="H136" s="241">
        <v>1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7" t="s">
        <v>127</v>
      </c>
      <c r="AU136" s="247" t="s">
        <v>78</v>
      </c>
      <c r="AV136" s="14" t="s">
        <v>121</v>
      </c>
      <c r="AW136" s="14" t="s">
        <v>30</v>
      </c>
      <c r="AX136" s="14" t="s">
        <v>78</v>
      </c>
      <c r="AY136" s="247" t="s">
        <v>105</v>
      </c>
    </row>
    <row r="137" s="2" customFormat="1" ht="24.15" customHeight="1">
      <c r="A137" s="37"/>
      <c r="B137" s="38"/>
      <c r="C137" s="211" t="s">
        <v>149</v>
      </c>
      <c r="D137" s="211" t="s">
        <v>108</v>
      </c>
      <c r="E137" s="212" t="s">
        <v>150</v>
      </c>
      <c r="F137" s="213" t="s">
        <v>151</v>
      </c>
      <c r="G137" s="214" t="s">
        <v>124</v>
      </c>
      <c r="H137" s="215">
        <v>1</v>
      </c>
      <c r="I137" s="216"/>
      <c r="J137" s="217">
        <f>ROUND(I137*H137,2)</f>
        <v>0</v>
      </c>
      <c r="K137" s="218"/>
      <c r="L137" s="43"/>
      <c r="M137" s="219" t="s">
        <v>1</v>
      </c>
      <c r="N137" s="220" t="s">
        <v>38</v>
      </c>
      <c r="O137" s="90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3" t="s">
        <v>125</v>
      </c>
      <c r="AT137" s="223" t="s">
        <v>108</v>
      </c>
      <c r="AU137" s="223" t="s">
        <v>78</v>
      </c>
      <c r="AY137" s="16" t="s">
        <v>105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6" t="s">
        <v>78</v>
      </c>
      <c r="BK137" s="224">
        <f>ROUND(I137*H137,2)</f>
        <v>0</v>
      </c>
      <c r="BL137" s="16" t="s">
        <v>125</v>
      </c>
      <c r="BM137" s="223" t="s">
        <v>152</v>
      </c>
    </row>
    <row r="138" s="13" customFormat="1">
      <c r="A138" s="13"/>
      <c r="B138" s="225"/>
      <c r="C138" s="226"/>
      <c r="D138" s="227" t="s">
        <v>127</v>
      </c>
      <c r="E138" s="228" t="s">
        <v>1</v>
      </c>
      <c r="F138" s="229" t="s">
        <v>78</v>
      </c>
      <c r="G138" s="226"/>
      <c r="H138" s="230">
        <v>1</v>
      </c>
      <c r="I138" s="231"/>
      <c r="J138" s="226"/>
      <c r="K138" s="226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127</v>
      </c>
      <c r="AU138" s="236" t="s">
        <v>78</v>
      </c>
      <c r="AV138" s="13" t="s">
        <v>80</v>
      </c>
      <c r="AW138" s="13" t="s">
        <v>30</v>
      </c>
      <c r="AX138" s="13" t="s">
        <v>73</v>
      </c>
      <c r="AY138" s="236" t="s">
        <v>105</v>
      </c>
    </row>
    <row r="139" s="14" customFormat="1">
      <c r="A139" s="14"/>
      <c r="B139" s="237"/>
      <c r="C139" s="238"/>
      <c r="D139" s="227" t="s">
        <v>127</v>
      </c>
      <c r="E139" s="239" t="s">
        <v>1</v>
      </c>
      <c r="F139" s="240" t="s">
        <v>129</v>
      </c>
      <c r="G139" s="238"/>
      <c r="H139" s="241">
        <v>1</v>
      </c>
      <c r="I139" s="242"/>
      <c r="J139" s="238"/>
      <c r="K139" s="238"/>
      <c r="L139" s="243"/>
      <c r="M139" s="248"/>
      <c r="N139" s="249"/>
      <c r="O139" s="249"/>
      <c r="P139" s="249"/>
      <c r="Q139" s="249"/>
      <c r="R139" s="249"/>
      <c r="S139" s="249"/>
      <c r="T139" s="25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7" t="s">
        <v>127</v>
      </c>
      <c r="AU139" s="247" t="s">
        <v>78</v>
      </c>
      <c r="AV139" s="14" t="s">
        <v>121</v>
      </c>
      <c r="AW139" s="14" t="s">
        <v>30</v>
      </c>
      <c r="AX139" s="14" t="s">
        <v>78</v>
      </c>
      <c r="AY139" s="247" t="s">
        <v>105</v>
      </c>
    </row>
    <row r="140" s="2" customFormat="1" ht="6.96" customHeight="1">
      <c r="A140" s="37"/>
      <c r="B140" s="65"/>
      <c r="C140" s="66"/>
      <c r="D140" s="66"/>
      <c r="E140" s="66"/>
      <c r="F140" s="66"/>
      <c r="G140" s="66"/>
      <c r="H140" s="66"/>
      <c r="I140" s="66"/>
      <c r="J140" s="66"/>
      <c r="K140" s="66"/>
      <c r="L140" s="43"/>
      <c r="M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</sheetData>
  <sheetProtection sheet="1" autoFilter="0" formatColumns="0" formatRows="0" objects="1" scenarios="1" spinCount="100000" saltValue="hJDgzhSygobVUuhP/E2nQ1YarqPr85Wmus2GxUzXGIWPmi+a7YljriMeyLAqIt68Amf2tg7lIMGUNaxWFosheQ==" hashValue="XAspOhPMYskJ42NDnlPG1NGKNo1LIdNLoR0Ys93zGh9zBJrdL5YJije4x1YqVKtUxxdFt2gFSUkMj71z8FSpqA==" algorithmName="SHA-512" password="CC35"/>
  <autoFilter ref="C114:K139"/>
  <mergeCells count="6">
    <mergeCell ref="E7:H7"/>
    <mergeCell ref="E16:H16"/>
    <mergeCell ref="E25:H25"/>
    <mergeCell ref="E85:H85"/>
    <mergeCell ref="E107:H10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Brožová Andrea, Ing.</dc:creator>
  <cp:lastModifiedBy>Brožová Andrea, Ing.</cp:lastModifiedBy>
  <dcterms:created xsi:type="dcterms:W3CDTF">2023-08-14T10:09:59Z</dcterms:created>
  <dcterms:modified xsi:type="dcterms:W3CDTF">2023-08-14T10:10:02Z</dcterms:modified>
</cp:coreProperties>
</file>